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2.48.200\FIN_nodala\Ekonomisti\FIN_DinaB\IZGLITIBA\2025\"/>
    </mc:Choice>
  </mc:AlternateContent>
  <bookViews>
    <workbookView xWindow="0" yWindow="0" windowWidth="21570" windowHeight="7845" activeTab="1"/>
  </bookViews>
  <sheets>
    <sheet name="Izglītojamie no 5g vecuma" sheetId="1" r:id="rId1"/>
    <sheet name="Skola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B18" i="2"/>
  <c r="B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19" i="1" l="1"/>
  <c r="B22" i="2"/>
  <c r="B23" i="2" s="1"/>
  <c r="C17" i="2" s="1"/>
  <c r="C9" i="2" l="1"/>
  <c r="D4" i="2"/>
  <c r="C11" i="2"/>
  <c r="D8" i="2"/>
  <c r="D17" i="2"/>
  <c r="C5" i="2"/>
  <c r="C4" i="2"/>
  <c r="D13" i="2"/>
  <c r="C7" i="2"/>
  <c r="C13" i="2"/>
  <c r="D12" i="2"/>
  <c r="C14" i="2"/>
  <c r="D14" i="2"/>
  <c r="C16" i="2"/>
  <c r="D16" i="2"/>
  <c r="C8" i="2"/>
  <c r="D15" i="2"/>
  <c r="C10" i="2"/>
  <c r="D7" i="2"/>
  <c r="D9" i="2"/>
  <c r="D6" i="2"/>
  <c r="D11" i="2"/>
  <c r="D5" i="2"/>
  <c r="D10" i="2"/>
  <c r="C6" i="2"/>
  <c r="C12" i="2"/>
  <c r="C15" i="2"/>
  <c r="C18" i="2" l="1"/>
  <c r="D18" i="2"/>
</calcChain>
</file>

<file path=xl/sharedStrings.xml><?xml version="1.0" encoding="utf-8"?>
<sst xmlns="http://schemas.openxmlformats.org/spreadsheetml/2006/main" count="45" uniqueCount="35">
  <si>
    <t>Izglītības iestāde</t>
  </si>
  <si>
    <t>Andreja Eglīša Ļaudonas pamatskola</t>
  </si>
  <si>
    <t>Barkavas pamatskola</t>
  </si>
  <si>
    <t>Bērzaunes pagasta pirmsskolas izglītības iestāde "Vārpiņa"</t>
  </si>
  <si>
    <t>Bērzaunes pamatskola</t>
  </si>
  <si>
    <t>Cesvaines pirmsskolas izglītības iestāde "Brīnumzeme"</t>
  </si>
  <si>
    <t>Cesvaines vidusskola</t>
  </si>
  <si>
    <t>Degumnieku pamatskola</t>
  </si>
  <si>
    <t>Dzelzavas pamatskola</t>
  </si>
  <si>
    <t>Ērgļu pirmsskolas izglītības iestāde "Pienenīte"</t>
  </si>
  <si>
    <t>Ērgļu vidusskola</t>
  </si>
  <si>
    <t>Kalsnavas pamatskola</t>
  </si>
  <si>
    <t>Kusas pamatskola</t>
  </si>
  <si>
    <t>Liezēres pamatskola</t>
  </si>
  <si>
    <t>Lubānas pirmsskolas izglītības iestāde "Rūķīši"</t>
  </si>
  <si>
    <t>Lubānas vidusskola</t>
  </si>
  <si>
    <t>Ļaudonas pagasta pirmsskolas izglītības iestāde "Brīnumdārzs"</t>
  </si>
  <si>
    <t>Madonas pilsētas pirmsskolas izglītības iestāde "Kastanītis"</t>
  </si>
  <si>
    <t>Madonas pilsētas pirmsskolas izglītības iestāde "Priedīte"</t>
  </si>
  <si>
    <t>Madonas pilsētas pirmsskolas izglītības iestāde "Saulīte"</t>
  </si>
  <si>
    <t>Madonas pilsētas vidusskola</t>
  </si>
  <si>
    <t>Madonas Valsts ģimnāzija</t>
  </si>
  <si>
    <t>Praulienas pagasta pirmsskolas izglītības iestāde "Pasaciņa"</t>
  </si>
  <si>
    <t>Praulienas pamatskola</t>
  </si>
  <si>
    <t>KOPĀ</t>
  </si>
  <si>
    <t>vienam izglītojamajam</t>
  </si>
  <si>
    <t>1/2</t>
  </si>
  <si>
    <t>piešķirts gadam kopā</t>
  </si>
  <si>
    <t>piešķirts gadam skolām</t>
  </si>
  <si>
    <t>Izglītojamie no 5 gadu vecuma (uz 01.09.2024)</t>
  </si>
  <si>
    <t>Mācību līdzekļi, EUR
(kods 2370)</t>
  </si>
  <si>
    <t>Valsts budžeta finansējums mācību līdzekļu, tai skaitā digitāla formāta, iegādei, kā arī digitālo platformu abonēšanai 2025.gadam</t>
  </si>
  <si>
    <t>Izglītojamie (uz 10.01.2025.)</t>
  </si>
  <si>
    <t>Mācību līdzekļiem,  EUR
(kods 2370)</t>
  </si>
  <si>
    <t>Mācību literatūrai, EUR
(kods 5233)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</si>
</sst>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 applyProtection="1">
      <alignment vertical="top" wrapText="1" readingOrder="1"/>
      <protection locked="0"/>
    </xf>
    <xf numFmtId="0" fontId="4" fillId="0" borderId="2" xfId="0" applyFont="1" applyBorder="1" applyAlignment="1" applyProtection="1">
      <alignment horizontal="center" vertical="top" wrapText="1" readingOrder="1"/>
      <protection locked="0"/>
    </xf>
    <xf numFmtId="0" fontId="3" fillId="0" borderId="5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center"/>
    </xf>
    <xf numFmtId="0" fontId="3" fillId="0" borderId="3" xfId="0" applyFont="1" applyBorder="1" applyAlignment="1" applyProtection="1">
      <alignment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6" fontId="0" fillId="0" borderId="0" xfId="0" quotePrefix="1" applyNumberFormat="1" applyAlignment="1">
      <alignment horizontal="right"/>
    </xf>
    <xf numFmtId="0" fontId="0" fillId="0" borderId="7" xfId="0" applyBorder="1" applyAlignment="1"/>
    <xf numFmtId="0" fontId="3" fillId="0" borderId="0" xfId="0" applyFont="1" applyFill="1" applyBorder="1" applyAlignment="1" applyProtection="1">
      <alignment horizontal="right" vertical="top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F2" sqref="F2"/>
    </sheetView>
  </sheetViews>
  <sheetFormatPr defaultRowHeight="15" x14ac:dyDescent="0.25"/>
  <cols>
    <col min="1" max="1" width="55.140625" bestFit="1" customWidth="1"/>
    <col min="2" max="2" width="16.140625" customWidth="1"/>
    <col min="3" max="3" width="17.42578125" customWidth="1"/>
  </cols>
  <sheetData>
    <row r="1" spans="1:3" ht="44.25" customHeight="1" x14ac:dyDescent="0.25">
      <c r="A1" s="16" t="s">
        <v>31</v>
      </c>
      <c r="B1" s="16"/>
      <c r="C1" s="16"/>
    </row>
    <row r="3" spans="1:3" s="2" customFormat="1" ht="38.25" x14ac:dyDescent="0.25">
      <c r="A3" s="1" t="s">
        <v>0</v>
      </c>
      <c r="B3" s="17" t="s">
        <v>29</v>
      </c>
      <c r="C3" s="18" t="s">
        <v>30</v>
      </c>
    </row>
    <row r="4" spans="1:3" x14ac:dyDescent="0.25">
      <c r="A4" s="3" t="s">
        <v>2</v>
      </c>
      <c r="B4" s="4">
        <v>23</v>
      </c>
      <c r="C4" s="6">
        <f t="shared" ref="C4:C18" si="0">ROUND(B4*35.28,0)</f>
        <v>811</v>
      </c>
    </row>
    <row r="5" spans="1:3" x14ac:dyDescent="0.25">
      <c r="A5" s="3" t="s">
        <v>3</v>
      </c>
      <c r="B5" s="4">
        <v>25</v>
      </c>
      <c r="C5" s="6">
        <f t="shared" si="0"/>
        <v>882</v>
      </c>
    </row>
    <row r="6" spans="1:3" x14ac:dyDescent="0.25">
      <c r="A6" s="3" t="s">
        <v>5</v>
      </c>
      <c r="B6" s="4">
        <v>40</v>
      </c>
      <c r="C6" s="6">
        <f t="shared" si="0"/>
        <v>1411</v>
      </c>
    </row>
    <row r="7" spans="1:3" x14ac:dyDescent="0.25">
      <c r="A7" s="3" t="s">
        <v>7</v>
      </c>
      <c r="B7" s="4">
        <v>7</v>
      </c>
      <c r="C7" s="6">
        <f t="shared" si="0"/>
        <v>247</v>
      </c>
    </row>
    <row r="8" spans="1:3" x14ac:dyDescent="0.25">
      <c r="A8" s="3" t="s">
        <v>8</v>
      </c>
      <c r="B8" s="4">
        <v>18</v>
      </c>
      <c r="C8" s="6">
        <f t="shared" si="0"/>
        <v>635</v>
      </c>
    </row>
    <row r="9" spans="1:3" x14ac:dyDescent="0.25">
      <c r="A9" s="3" t="s">
        <v>9</v>
      </c>
      <c r="B9" s="4">
        <v>38</v>
      </c>
      <c r="C9" s="6">
        <f t="shared" si="0"/>
        <v>1341</v>
      </c>
    </row>
    <row r="10" spans="1:3" x14ac:dyDescent="0.25">
      <c r="A10" s="3" t="s">
        <v>11</v>
      </c>
      <c r="B10" s="4">
        <v>18</v>
      </c>
      <c r="C10" s="6">
        <f t="shared" si="0"/>
        <v>635</v>
      </c>
    </row>
    <row r="11" spans="1:3" x14ac:dyDescent="0.25">
      <c r="A11" s="3" t="s">
        <v>12</v>
      </c>
      <c r="B11" s="4">
        <v>12</v>
      </c>
      <c r="C11" s="6">
        <f t="shared" si="0"/>
        <v>423</v>
      </c>
    </row>
    <row r="12" spans="1:3" x14ac:dyDescent="0.25">
      <c r="A12" s="3" t="s">
        <v>13</v>
      </c>
      <c r="B12" s="4">
        <v>15</v>
      </c>
      <c r="C12" s="6">
        <f t="shared" si="0"/>
        <v>529</v>
      </c>
    </row>
    <row r="13" spans="1:3" x14ac:dyDescent="0.25">
      <c r="A13" s="3" t="s">
        <v>14</v>
      </c>
      <c r="B13" s="4">
        <v>22</v>
      </c>
      <c r="C13" s="6">
        <f t="shared" si="0"/>
        <v>776</v>
      </c>
    </row>
    <row r="14" spans="1:3" x14ac:dyDescent="0.25">
      <c r="A14" s="3" t="s">
        <v>16</v>
      </c>
      <c r="B14" s="4">
        <v>22</v>
      </c>
      <c r="C14" s="6">
        <f t="shared" si="0"/>
        <v>776</v>
      </c>
    </row>
    <row r="15" spans="1:3" x14ac:dyDescent="0.25">
      <c r="A15" s="3" t="s">
        <v>17</v>
      </c>
      <c r="B15" s="4">
        <v>34</v>
      </c>
      <c r="C15" s="6">
        <f t="shared" si="0"/>
        <v>1200</v>
      </c>
    </row>
    <row r="16" spans="1:3" x14ac:dyDescent="0.25">
      <c r="A16" s="3" t="s">
        <v>18</v>
      </c>
      <c r="B16" s="4">
        <v>74</v>
      </c>
      <c r="C16" s="6">
        <f t="shared" si="0"/>
        <v>2611</v>
      </c>
    </row>
    <row r="17" spans="1:3" x14ac:dyDescent="0.25">
      <c r="A17" s="3" t="s">
        <v>19</v>
      </c>
      <c r="B17" s="4">
        <v>105</v>
      </c>
      <c r="C17" s="6">
        <f t="shared" si="0"/>
        <v>3704</v>
      </c>
    </row>
    <row r="18" spans="1:3" x14ac:dyDescent="0.25">
      <c r="A18" s="3" t="s">
        <v>22</v>
      </c>
      <c r="B18" s="4">
        <v>44</v>
      </c>
      <c r="C18" s="6">
        <f t="shared" si="0"/>
        <v>1552</v>
      </c>
    </row>
    <row r="19" spans="1:3" x14ac:dyDescent="0.25">
      <c r="A19" s="9" t="s">
        <v>24</v>
      </c>
      <c r="B19" s="10">
        <f>SUM(B4:B18)</f>
        <v>497</v>
      </c>
      <c r="C19" s="10">
        <f>SUM(C4:C18)</f>
        <v>17533</v>
      </c>
    </row>
    <row r="22" spans="1:3" x14ac:dyDescent="0.25">
      <c r="A22" s="12" t="s">
        <v>25</v>
      </c>
      <c r="B22">
        <v>35.28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H4" sqref="H4"/>
    </sheetView>
  </sheetViews>
  <sheetFormatPr defaultRowHeight="15" x14ac:dyDescent="0.25"/>
  <cols>
    <col min="1" max="1" width="55.140625" bestFit="1" customWidth="1"/>
    <col min="2" max="2" width="15.5703125" customWidth="1"/>
    <col min="3" max="3" width="15.28515625" customWidth="1"/>
    <col min="4" max="4" width="15.5703125" customWidth="1"/>
    <col min="5" max="5" width="15.140625" customWidth="1"/>
  </cols>
  <sheetData>
    <row r="1" spans="1:4" ht="44.25" customHeight="1" x14ac:dyDescent="0.25">
      <c r="A1" s="16" t="s">
        <v>31</v>
      </c>
      <c r="B1" s="16"/>
      <c r="C1" s="16"/>
      <c r="D1" s="16"/>
    </row>
    <row r="3" spans="1:4" s="2" customFormat="1" ht="51" x14ac:dyDescent="0.25">
      <c r="A3" s="1" t="s">
        <v>0</v>
      </c>
      <c r="B3" s="17" t="s">
        <v>32</v>
      </c>
      <c r="C3" s="19" t="s">
        <v>33</v>
      </c>
      <c r="D3" s="20" t="s">
        <v>34</v>
      </c>
    </row>
    <row r="4" spans="1:4" x14ac:dyDescent="0.25">
      <c r="A4" s="3" t="s">
        <v>1</v>
      </c>
      <c r="B4" s="5">
        <v>116</v>
      </c>
      <c r="C4" s="6">
        <f t="shared" ref="C4:C16" si="0">ROUND(B4*$B$23,0)</f>
        <v>2039</v>
      </c>
      <c r="D4" s="6">
        <f t="shared" ref="D4:D16" si="1">ROUND(B4*$B$23,0)</f>
        <v>2039</v>
      </c>
    </row>
    <row r="5" spans="1:4" x14ac:dyDescent="0.25">
      <c r="A5" s="3" t="s">
        <v>2</v>
      </c>
      <c r="B5" s="5">
        <v>97</v>
      </c>
      <c r="C5" s="6">
        <f t="shared" si="0"/>
        <v>1705</v>
      </c>
      <c r="D5" s="6">
        <f t="shared" si="1"/>
        <v>1705</v>
      </c>
    </row>
    <row r="6" spans="1:4" x14ac:dyDescent="0.25">
      <c r="A6" s="3" t="s">
        <v>4</v>
      </c>
      <c r="B6" s="5">
        <v>108</v>
      </c>
      <c r="C6" s="6">
        <f t="shared" si="0"/>
        <v>1899</v>
      </c>
      <c r="D6" s="6">
        <f t="shared" si="1"/>
        <v>1899</v>
      </c>
    </row>
    <row r="7" spans="1:4" x14ac:dyDescent="0.25">
      <c r="A7" s="3" t="s">
        <v>6</v>
      </c>
      <c r="B7" s="5">
        <v>295</v>
      </c>
      <c r="C7" s="6">
        <f t="shared" si="0"/>
        <v>5187</v>
      </c>
      <c r="D7" s="6">
        <f t="shared" si="1"/>
        <v>5187</v>
      </c>
    </row>
    <row r="8" spans="1:4" x14ac:dyDescent="0.25">
      <c r="A8" s="3" t="s">
        <v>7</v>
      </c>
      <c r="B8" s="5">
        <v>65</v>
      </c>
      <c r="C8" s="6">
        <f t="shared" si="0"/>
        <v>1143</v>
      </c>
      <c r="D8" s="6">
        <f t="shared" si="1"/>
        <v>1143</v>
      </c>
    </row>
    <row r="9" spans="1:4" x14ac:dyDescent="0.25">
      <c r="A9" s="3" t="s">
        <v>8</v>
      </c>
      <c r="B9" s="5">
        <v>78</v>
      </c>
      <c r="C9" s="6">
        <f t="shared" si="0"/>
        <v>1371</v>
      </c>
      <c r="D9" s="6">
        <f t="shared" si="1"/>
        <v>1371</v>
      </c>
    </row>
    <row r="10" spans="1:4" x14ac:dyDescent="0.25">
      <c r="A10" s="3" t="s">
        <v>10</v>
      </c>
      <c r="B10" s="5">
        <v>179</v>
      </c>
      <c r="C10" s="6">
        <f t="shared" si="0"/>
        <v>3147</v>
      </c>
      <c r="D10" s="6">
        <f t="shared" si="1"/>
        <v>3147</v>
      </c>
    </row>
    <row r="11" spans="1:4" x14ac:dyDescent="0.25">
      <c r="A11" s="3" t="s">
        <v>11</v>
      </c>
      <c r="B11" s="5">
        <v>85</v>
      </c>
      <c r="C11" s="6">
        <f t="shared" si="0"/>
        <v>1494</v>
      </c>
      <c r="D11" s="6">
        <f t="shared" si="1"/>
        <v>1494</v>
      </c>
    </row>
    <row r="12" spans="1:4" x14ac:dyDescent="0.25">
      <c r="A12" s="3" t="s">
        <v>12</v>
      </c>
      <c r="B12" s="5">
        <v>61</v>
      </c>
      <c r="C12" s="6">
        <f t="shared" si="0"/>
        <v>1072</v>
      </c>
      <c r="D12" s="6">
        <f t="shared" si="1"/>
        <v>1072</v>
      </c>
    </row>
    <row r="13" spans="1:4" x14ac:dyDescent="0.25">
      <c r="A13" s="3" t="s">
        <v>13</v>
      </c>
      <c r="B13" s="5">
        <v>75</v>
      </c>
      <c r="C13" s="6">
        <f t="shared" si="0"/>
        <v>1319</v>
      </c>
      <c r="D13" s="6">
        <f t="shared" si="1"/>
        <v>1319</v>
      </c>
    </row>
    <row r="14" spans="1:4" x14ac:dyDescent="0.25">
      <c r="A14" s="3" t="s">
        <v>15</v>
      </c>
      <c r="B14" s="5">
        <v>145</v>
      </c>
      <c r="C14" s="6">
        <f t="shared" si="0"/>
        <v>2549</v>
      </c>
      <c r="D14" s="6">
        <f t="shared" si="1"/>
        <v>2549</v>
      </c>
    </row>
    <row r="15" spans="1:4" x14ac:dyDescent="0.25">
      <c r="A15" s="3" t="s">
        <v>20</v>
      </c>
      <c r="B15" s="5">
        <v>1029</v>
      </c>
      <c r="C15" s="6">
        <f t="shared" si="0"/>
        <v>18091</v>
      </c>
      <c r="D15" s="6">
        <f t="shared" si="1"/>
        <v>18091</v>
      </c>
    </row>
    <row r="16" spans="1:4" x14ac:dyDescent="0.25">
      <c r="A16" s="3" t="s">
        <v>21</v>
      </c>
      <c r="B16" s="5">
        <v>332</v>
      </c>
      <c r="C16" s="6">
        <f t="shared" si="0"/>
        <v>5837</v>
      </c>
      <c r="D16" s="6">
        <f t="shared" si="1"/>
        <v>5837</v>
      </c>
    </row>
    <row r="17" spans="1:4" x14ac:dyDescent="0.25">
      <c r="A17" s="7" t="s">
        <v>23</v>
      </c>
      <c r="B17" s="8">
        <v>129</v>
      </c>
      <c r="C17" s="6">
        <f>ROUND(B17*$B$23,0)+2</f>
        <v>2270</v>
      </c>
      <c r="D17" s="6">
        <f>ROUND(B17*$B$23,0)+1</f>
        <v>2269</v>
      </c>
    </row>
    <row r="18" spans="1:4" x14ac:dyDescent="0.25">
      <c r="A18" s="9" t="s">
        <v>24</v>
      </c>
      <c r="B18" s="11">
        <f>SUM(B4:B17)</f>
        <v>2794</v>
      </c>
      <c r="C18" s="10">
        <f>SUM(C4:C17)</f>
        <v>49123</v>
      </c>
      <c r="D18" s="10">
        <f>SUM(D4:D17)</f>
        <v>49122</v>
      </c>
    </row>
    <row r="19" spans="1:4" x14ac:dyDescent="0.25">
      <c r="C19" s="14"/>
      <c r="D19" s="14"/>
    </row>
    <row r="20" spans="1:4" x14ac:dyDescent="0.25">
      <c r="A20" s="15" t="s">
        <v>27</v>
      </c>
      <c r="B20">
        <v>115778.36</v>
      </c>
    </row>
    <row r="21" spans="1:4" x14ac:dyDescent="0.25">
      <c r="A21" s="15" t="s">
        <v>28</v>
      </c>
      <c r="B21">
        <f>B20-'Izglītojamie no 5g vecuma'!C19</f>
        <v>98245.36</v>
      </c>
    </row>
    <row r="22" spans="1:4" x14ac:dyDescent="0.25">
      <c r="A22" s="12" t="s">
        <v>25</v>
      </c>
      <c r="B22">
        <f>B21/B18</f>
        <v>35.162977809591986</v>
      </c>
    </row>
    <row r="23" spans="1:4" x14ac:dyDescent="0.25">
      <c r="A23" s="13" t="s">
        <v>26</v>
      </c>
      <c r="B23">
        <f>B22/2</f>
        <v>17.581488904795993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Izglītojamie no 5g vecuma</vt:lpstr>
      <vt:lpstr>Skolas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Solvita</cp:lastModifiedBy>
  <dcterms:created xsi:type="dcterms:W3CDTF">2025-03-18T13:54:16Z</dcterms:created>
  <dcterms:modified xsi:type="dcterms:W3CDTF">2025-03-19T14:42:46Z</dcterms:modified>
</cp:coreProperties>
</file>